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2035" windowHeight="10305"/>
  </bookViews>
  <sheets>
    <sheet name="co2" sheetId="1" r:id="rId1"/>
  </sheets>
  <calcPr calcId="114210"/>
</workbook>
</file>

<file path=xl/calcChain.xml><?xml version="1.0" encoding="utf-8"?>
<calcChain xmlns="http://schemas.openxmlformats.org/spreadsheetml/2006/main">
  <c r="C4" i="1"/>
  <c r="C5"/>
  <c r="C6"/>
  <c r="C7"/>
  <c r="C8"/>
  <c r="D6"/>
  <c r="C9"/>
  <c r="D7"/>
  <c r="C10"/>
  <c r="D8"/>
  <c r="C11"/>
  <c r="D9"/>
  <c r="C12"/>
  <c r="D10"/>
  <c r="C13"/>
  <c r="D11"/>
  <c r="C14"/>
  <c r="D12"/>
  <c r="C15"/>
  <c r="D13"/>
  <c r="C16"/>
  <c r="D14"/>
  <c r="C17"/>
  <c r="D15"/>
  <c r="C18"/>
  <c r="D16"/>
  <c r="C19"/>
  <c r="D17"/>
  <c r="C20"/>
  <c r="D18"/>
  <c r="C21"/>
  <c r="D19"/>
  <c r="C22"/>
  <c r="D20"/>
  <c r="C23"/>
  <c r="D21"/>
  <c r="C24"/>
  <c r="D22"/>
  <c r="C25"/>
  <c r="D23"/>
  <c r="C26"/>
  <c r="D24"/>
  <c r="C27"/>
  <c r="D25"/>
  <c r="C28"/>
  <c r="D26"/>
  <c r="C29"/>
  <c r="D27"/>
  <c r="C30"/>
  <c r="D28"/>
  <c r="C31"/>
  <c r="D29"/>
  <c r="C32"/>
  <c r="D30"/>
  <c r="C33"/>
  <c r="D31"/>
  <c r="C34"/>
  <c r="D32"/>
  <c r="C35"/>
  <c r="D33"/>
  <c r="C36"/>
  <c r="D34"/>
  <c r="C37"/>
  <c r="D35"/>
  <c r="C38"/>
  <c r="D36"/>
  <c r="C39"/>
  <c r="D37"/>
  <c r="C40"/>
  <c r="D38"/>
  <c r="C41"/>
  <c r="D39"/>
  <c r="C42"/>
  <c r="D40"/>
  <c r="C43"/>
  <c r="D41"/>
  <c r="C44"/>
  <c r="D42"/>
  <c r="C45"/>
  <c r="D43"/>
  <c r="C46"/>
  <c r="D44"/>
  <c r="C47"/>
  <c r="D45"/>
  <c r="C48"/>
  <c r="D46"/>
  <c r="C49"/>
  <c r="D47"/>
  <c r="C50"/>
  <c r="D48"/>
  <c r="C51"/>
  <c r="D49"/>
  <c r="C52"/>
  <c r="D50"/>
  <c r="C53"/>
  <c r="D51"/>
  <c r="C54"/>
  <c r="D52"/>
  <c r="C55"/>
  <c r="D53"/>
  <c r="C56"/>
  <c r="D54"/>
  <c r="C57"/>
  <c r="D55"/>
  <c r="C58"/>
  <c r="D56"/>
  <c r="C59"/>
  <c r="D57"/>
  <c r="C60"/>
  <c r="D58"/>
  <c r="C61"/>
  <c r="D59"/>
  <c r="C3"/>
  <c r="D5"/>
  <c r="F14"/>
  <c r="F15"/>
  <c r="E15"/>
  <c r="F16"/>
  <c r="J16"/>
  <c r="E16"/>
  <c r="F17"/>
  <c r="J17"/>
  <c r="E17"/>
  <c r="F18"/>
  <c r="J18"/>
  <c r="E18"/>
  <c r="F19"/>
  <c r="J19"/>
  <c r="E19"/>
  <c r="F20"/>
  <c r="J20"/>
  <c r="E20"/>
  <c r="F21"/>
  <c r="J21"/>
  <c r="E21"/>
  <c r="F22"/>
  <c r="J22"/>
  <c r="E22"/>
  <c r="F23"/>
  <c r="J23"/>
  <c r="E23"/>
  <c r="F24"/>
  <c r="J24"/>
  <c r="E24"/>
  <c r="F25"/>
  <c r="J25"/>
  <c r="E25"/>
  <c r="F26"/>
  <c r="J26"/>
  <c r="E26"/>
  <c r="F27"/>
  <c r="J27"/>
  <c r="E27"/>
  <c r="F28"/>
  <c r="J28"/>
  <c r="E28"/>
  <c r="F29"/>
  <c r="J29"/>
  <c r="E29"/>
  <c r="F30"/>
  <c r="J30"/>
  <c r="E30"/>
  <c r="F31"/>
  <c r="J31"/>
  <c r="E31"/>
  <c r="F32"/>
  <c r="J32"/>
  <c r="E32"/>
  <c r="F33"/>
  <c r="J33"/>
  <c r="E33"/>
  <c r="F34"/>
  <c r="J34"/>
  <c r="E34"/>
  <c r="F35"/>
  <c r="J35"/>
  <c r="E35"/>
  <c r="F36"/>
  <c r="J36"/>
  <c r="E36"/>
  <c r="F37"/>
  <c r="J37"/>
  <c r="E37"/>
  <c r="F38"/>
  <c r="J38"/>
  <c r="E38"/>
  <c r="F39"/>
  <c r="J39"/>
  <c r="E39"/>
  <c r="F40"/>
  <c r="J40"/>
  <c r="E40"/>
  <c r="F41"/>
  <c r="J41"/>
  <c r="E41"/>
  <c r="F42"/>
  <c r="J42"/>
  <c r="E42"/>
  <c r="F43"/>
  <c r="J43"/>
  <c r="E43"/>
  <c r="F44"/>
  <c r="J44"/>
  <c r="E44"/>
  <c r="F45"/>
  <c r="J45"/>
  <c r="E45"/>
  <c r="F46"/>
  <c r="J46"/>
  <c r="E46"/>
  <c r="F47"/>
  <c r="J47"/>
  <c r="E47"/>
  <c r="F48"/>
  <c r="J48"/>
  <c r="E48"/>
  <c r="F49"/>
  <c r="J49"/>
  <c r="E49"/>
  <c r="F50"/>
  <c r="J50"/>
  <c r="E50"/>
  <c r="F51"/>
  <c r="J51"/>
  <c r="E51"/>
  <c r="F52"/>
  <c r="J52"/>
  <c r="E52"/>
  <c r="F53"/>
  <c r="J53"/>
  <c r="E53"/>
  <c r="F54"/>
  <c r="J54"/>
  <c r="E54"/>
  <c r="F55"/>
  <c r="J55"/>
  <c r="E55"/>
  <c r="F56"/>
  <c r="J56"/>
  <c r="E56"/>
  <c r="F57"/>
  <c r="J57"/>
  <c r="E57"/>
  <c r="F58"/>
  <c r="J58"/>
  <c r="E58"/>
  <c r="F59"/>
  <c r="J59"/>
  <c r="E59"/>
  <c r="F60"/>
  <c r="J60"/>
  <c r="E60"/>
  <c r="F61"/>
  <c r="J61"/>
  <c r="J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E61"/>
  <c r="I61"/>
  <c r="I15"/>
  <c r="H16"/>
  <c r="H15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1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</calcChain>
</file>

<file path=xl/sharedStrings.xml><?xml version="1.0" encoding="utf-8"?>
<sst xmlns="http://schemas.openxmlformats.org/spreadsheetml/2006/main" count="20" uniqueCount="20">
  <si>
    <t>year</t>
  </si>
  <si>
    <t>CO2_measured</t>
  </si>
  <si>
    <t>CO2_projected</t>
  </si>
  <si>
    <t>CO2_error</t>
  </si>
  <si>
    <t>proj_incr</t>
  </si>
  <si>
    <t>incr_measured</t>
  </si>
  <si>
    <t>incr_5yr_smoothed</t>
  </si>
  <si>
    <t>log(proj_incr)</t>
  </si>
  <si>
    <t>log(CO2_projected)</t>
  </si>
  <si>
    <t>Notes:</t>
  </si>
  <si>
    <t>forcing increase</t>
  </si>
  <si>
    <t>The 1.015 multiplier used in the formuli in the proj_incr colum (E15 &amp; below) is the 1.5% projected annual GHG increase from Hansen et al 1988's Scenario A.</t>
  </si>
  <si>
    <t>The +1.20 ppmv 1970-to-1971 increment is not from Hansen et al 1988. Rather, I chose it to make the CO2 projection to 2017 come out correct.</t>
  </si>
  <si>
    <t>This spreadsheet by Dave Burton was created to check an assertion by Nick Stokes w/r/t exponential vs. linear effect of an exponentially increasing CO2 increment. See:</t>
  </si>
  <si>
    <t>https://www.sealevel.info/co2.html</t>
  </si>
  <si>
    <t>The CO2_measured values are from Mauna Loa; see:</t>
  </si>
  <si>
    <t>Nick was right, and I (Dave) was wrong. The forcing trend from the sum of a constant CO2 base level plus exponentially increasing CO2 increment is greater than linear.</t>
  </si>
  <si>
    <t>5 Jan, 2018</t>
  </si>
  <si>
    <t>avg:</t>
  </si>
  <si>
    <t>https://wattsupwiththat.com/2018/01/03/uah-2017-was-third-warmest-year-in-satellite-record/#comment-2250376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</si>
</sst>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"/>
  </numFmts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alevel.info/co2.html" TargetMode="External"/><Relationship Id="rId1" Type="http://schemas.openxmlformats.org/officeDocument/2006/relationships/hyperlink" Target="https://wattsupwiththat.com/2018/01/03/uah-2017-was-third-warmest-year-in-satellite-reco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topLeftCell="A40" workbookViewId="0">
      <selection activeCell="A67" sqref="A67:J67"/>
    </sheetView>
  </sheetViews>
  <sheetFormatPr defaultRowHeight="12.75"/>
  <cols>
    <col min="1" max="1" width="8.5703125" style="1" customWidth="1"/>
    <col min="2" max="3" width="14.7109375" customWidth="1"/>
    <col min="4" max="4" width="19.140625" customWidth="1"/>
    <col min="5" max="5" width="11.140625" style="1" customWidth="1"/>
    <col min="6" max="6" width="14.5703125" style="1" customWidth="1"/>
    <col min="7" max="7" width="11.85546875" style="1" customWidth="1"/>
    <col min="8" max="8" width="18.85546875" style="1" customWidth="1"/>
    <col min="9" max="9" width="13.85546875" customWidth="1"/>
    <col min="10" max="10" width="15.85546875" customWidth="1"/>
  </cols>
  <sheetData>
    <row r="1" spans="1:10" s="6" customFormat="1">
      <c r="A1" s="6" t="s">
        <v>0</v>
      </c>
      <c r="B1" s="6" t="s">
        <v>1</v>
      </c>
      <c r="C1" s="6" t="s">
        <v>5</v>
      </c>
      <c r="D1" s="6" t="s">
        <v>6</v>
      </c>
      <c r="E1" s="6" t="s">
        <v>4</v>
      </c>
      <c r="F1" s="6" t="s">
        <v>2</v>
      </c>
      <c r="G1" s="6" t="s">
        <v>3</v>
      </c>
      <c r="H1" s="6" t="s">
        <v>8</v>
      </c>
      <c r="I1" s="6" t="s">
        <v>7</v>
      </c>
      <c r="J1" s="6" t="s">
        <v>10</v>
      </c>
    </row>
    <row r="2" spans="1:10">
      <c r="A2" s="1">
        <v>1958</v>
      </c>
      <c r="B2" s="2">
        <v>315.33999999999997</v>
      </c>
      <c r="C2" s="2"/>
      <c r="D2" s="2"/>
    </row>
    <row r="3" spans="1:10">
      <c r="A3" s="1">
        <v>1959</v>
      </c>
      <c r="B3" s="2">
        <v>315.97000000000003</v>
      </c>
      <c r="C3" s="2">
        <f>B3-B2</f>
        <v>0.6300000000000523</v>
      </c>
      <c r="D3" s="2"/>
    </row>
    <row r="4" spans="1:10">
      <c r="A4" s="1">
        <v>1960</v>
      </c>
      <c r="B4" s="2">
        <v>316.91000000000003</v>
      </c>
      <c r="C4" s="2">
        <f t="shared" ref="C4:C61" si="0">B4-B3</f>
        <v>0.93999999999999773</v>
      </c>
      <c r="D4" s="2"/>
    </row>
    <row r="5" spans="1:10">
      <c r="A5" s="1">
        <v>1961</v>
      </c>
      <c r="B5" s="2">
        <v>317.64</v>
      </c>
      <c r="C5" s="2">
        <f t="shared" si="0"/>
        <v>0.72999999999996135</v>
      </c>
      <c r="D5" s="4">
        <f>AVERAGE(C3:C7)</f>
        <v>0.73000000000000687</v>
      </c>
    </row>
    <row r="6" spans="1:10">
      <c r="A6" s="1">
        <v>1962</v>
      </c>
      <c r="B6" s="2">
        <v>318.45</v>
      </c>
      <c r="C6" s="2">
        <f t="shared" si="0"/>
        <v>0.81000000000000227</v>
      </c>
      <c r="D6" s="4">
        <f t="shared" ref="D6:D59" si="1">AVERAGE(C4:C8)</f>
        <v>0.72999999999999543</v>
      </c>
    </row>
    <row r="7" spans="1:10">
      <c r="A7" s="1">
        <v>1963</v>
      </c>
      <c r="B7" s="2">
        <v>318.99</v>
      </c>
      <c r="C7" s="2">
        <f t="shared" si="0"/>
        <v>0.54000000000002046</v>
      </c>
      <c r="D7" s="4">
        <f t="shared" si="1"/>
        <v>0.62599999999999911</v>
      </c>
    </row>
    <row r="8" spans="1:10">
      <c r="A8" s="1">
        <v>1964</v>
      </c>
      <c r="B8" s="2">
        <v>319.62</v>
      </c>
      <c r="C8" s="2">
        <f t="shared" si="0"/>
        <v>0.62999999999999545</v>
      </c>
      <c r="D8" s="4">
        <f t="shared" si="1"/>
        <v>0.74800000000000177</v>
      </c>
    </row>
    <row r="9" spans="1:10">
      <c r="A9" s="1">
        <v>1965</v>
      </c>
      <c r="B9" s="2">
        <v>320.04000000000002</v>
      </c>
      <c r="C9" s="2">
        <f t="shared" si="0"/>
        <v>0.42000000000001592</v>
      </c>
      <c r="D9" s="4">
        <f t="shared" si="1"/>
        <v>0.74200000000000732</v>
      </c>
    </row>
    <row r="10" spans="1:10">
      <c r="A10" s="1">
        <v>1966</v>
      </c>
      <c r="B10" s="2">
        <v>321.38</v>
      </c>
      <c r="C10" s="2">
        <f t="shared" si="0"/>
        <v>1.339999999999975</v>
      </c>
      <c r="D10" s="4">
        <f t="shared" si="1"/>
        <v>0.81000000000000227</v>
      </c>
    </row>
    <row r="11" spans="1:10">
      <c r="A11" s="1">
        <v>1967</v>
      </c>
      <c r="B11" s="2">
        <v>322.16000000000003</v>
      </c>
      <c r="C11" s="2">
        <f t="shared" si="0"/>
        <v>0.78000000000002956</v>
      </c>
      <c r="D11" s="4">
        <f t="shared" si="1"/>
        <v>1</v>
      </c>
    </row>
    <row r="12" spans="1:10">
      <c r="A12" s="1">
        <v>1968</v>
      </c>
      <c r="B12" s="2">
        <v>323.04000000000002</v>
      </c>
      <c r="C12" s="2">
        <f t="shared" si="0"/>
        <v>0.87999999999999545</v>
      </c>
      <c r="D12" s="4">
        <f t="shared" si="1"/>
        <v>1.1279999999999972</v>
      </c>
    </row>
    <row r="13" spans="1:10">
      <c r="A13" s="1">
        <v>1969</v>
      </c>
      <c r="B13" s="2">
        <v>324.62</v>
      </c>
      <c r="C13" s="2">
        <f t="shared" si="0"/>
        <v>1.5799999999999841</v>
      </c>
      <c r="D13" s="4">
        <f t="shared" si="1"/>
        <v>0.98799999999999955</v>
      </c>
    </row>
    <row r="14" spans="1:10">
      <c r="A14" s="1">
        <v>1970</v>
      </c>
      <c r="B14" s="2">
        <v>325.68</v>
      </c>
      <c r="C14" s="2">
        <f t="shared" si="0"/>
        <v>1.0600000000000023</v>
      </c>
      <c r="D14" s="4">
        <f t="shared" si="1"/>
        <v>1.0579999999999927</v>
      </c>
      <c r="E14" s="4">
        <v>1.2</v>
      </c>
      <c r="F14" s="2">
        <f>B14</f>
        <v>325.68</v>
      </c>
      <c r="G14" s="2">
        <f t="shared" ref="G14:G61" si="2">F14-B14</f>
        <v>0</v>
      </c>
      <c r="H14" s="3">
        <f>LOG10(F14)</f>
        <v>2.5127910893713432</v>
      </c>
    </row>
    <row r="15" spans="1:10">
      <c r="A15" s="1">
        <v>1971</v>
      </c>
      <c r="B15" s="2">
        <v>326.32</v>
      </c>
      <c r="C15" s="2">
        <f t="shared" si="0"/>
        <v>0.63999999999998636</v>
      </c>
      <c r="D15" s="4">
        <f t="shared" si="1"/>
        <v>1.3279999999999972</v>
      </c>
      <c r="E15" s="4">
        <f>E14 *1.015</f>
        <v>1.2179999999999997</v>
      </c>
      <c r="F15" s="2">
        <f>F14 +E14</f>
        <v>326.88</v>
      </c>
      <c r="G15" s="2">
        <f t="shared" si="2"/>
        <v>0.56000000000000227</v>
      </c>
      <c r="H15" s="3">
        <f t="shared" ref="H15:H61" si="3">LOG10(F15)</f>
        <v>2.5143883492883723</v>
      </c>
      <c r="I15" s="3">
        <f>LOG10(E15)-LOG10(E14)</f>
        <v>6.4660422492316405E-3</v>
      </c>
      <c r="J15" s="3">
        <f>LOG10(F15)-LOG10(F14)</f>
        <v>1.5972599170290813E-3</v>
      </c>
    </row>
    <row r="16" spans="1:10">
      <c r="A16" s="1">
        <v>1972</v>
      </c>
      <c r="B16" s="2">
        <v>327.45</v>
      </c>
      <c r="C16" s="2">
        <f t="shared" si="0"/>
        <v>1.1299999999999955</v>
      </c>
      <c r="D16" s="4">
        <f t="shared" si="1"/>
        <v>1.1120000000000005</v>
      </c>
      <c r="E16" s="4">
        <f t="shared" ref="E16:E61" si="4">E15 *1.015</f>
        <v>1.2362699999999995</v>
      </c>
      <c r="F16" s="2">
        <f t="shared" ref="F16:F61" si="5">F15 +E15</f>
        <v>328.09800000000001</v>
      </c>
      <c r="G16" s="2">
        <f t="shared" si="2"/>
        <v>0.64800000000002456</v>
      </c>
      <c r="H16" s="3">
        <f t="shared" si="3"/>
        <v>2.5160035830480072</v>
      </c>
      <c r="I16" s="3">
        <f t="shared" ref="I16:I61" si="6">LOG10(E16)-LOG10(E15)</f>
        <v>6.4660422492316544E-3</v>
      </c>
      <c r="J16" s="3">
        <f t="shared" ref="J16:J61" si="7">LOG10(F16)-LOG10(F15)</f>
        <v>1.6152337596349042E-3</v>
      </c>
    </row>
    <row r="17" spans="1:10">
      <c r="A17" s="1">
        <v>1973</v>
      </c>
      <c r="B17" s="2">
        <v>329.68</v>
      </c>
      <c r="C17" s="2">
        <f t="shared" si="0"/>
        <v>2.2300000000000182</v>
      </c>
      <c r="D17" s="4">
        <f t="shared" si="1"/>
        <v>1.0860000000000014</v>
      </c>
      <c r="E17" s="4">
        <f t="shared" si="4"/>
        <v>1.2548140499999993</v>
      </c>
      <c r="F17" s="2">
        <f t="shared" si="5"/>
        <v>329.33427</v>
      </c>
      <c r="G17" s="2">
        <f t="shared" si="2"/>
        <v>-0.3457300000000032</v>
      </c>
      <c r="H17" s="3">
        <f t="shared" si="3"/>
        <v>2.5176369250559807</v>
      </c>
      <c r="I17" s="3">
        <f t="shared" si="6"/>
        <v>6.4660422492316544E-3</v>
      </c>
      <c r="J17" s="3">
        <f t="shared" si="7"/>
        <v>1.6333420079734928E-3</v>
      </c>
    </row>
    <row r="18" spans="1:10">
      <c r="A18" s="1">
        <v>1974</v>
      </c>
      <c r="B18" s="2">
        <v>330.18</v>
      </c>
      <c r="C18" s="2">
        <f t="shared" si="0"/>
        <v>0.5</v>
      </c>
      <c r="D18" s="4">
        <f t="shared" si="1"/>
        <v>1.1440000000000055</v>
      </c>
      <c r="E18" s="4">
        <f t="shared" si="4"/>
        <v>1.2736362607499991</v>
      </c>
      <c r="F18" s="2">
        <f t="shared" si="5"/>
        <v>330.58908405</v>
      </c>
      <c r="G18" s="2">
        <f t="shared" si="2"/>
        <v>0.40908404999998993</v>
      </c>
      <c r="H18" s="3">
        <f t="shared" si="3"/>
        <v>2.5192885092017998</v>
      </c>
      <c r="I18" s="3">
        <f t="shared" si="6"/>
        <v>6.4660422492316544E-3</v>
      </c>
      <c r="J18" s="3">
        <f t="shared" si="7"/>
        <v>1.6515841458191183E-3</v>
      </c>
    </row>
    <row r="19" spans="1:10">
      <c r="A19" s="1">
        <v>1975</v>
      </c>
      <c r="B19" s="2">
        <v>331.11</v>
      </c>
      <c r="C19" s="2">
        <f t="shared" si="0"/>
        <v>0.93000000000000682</v>
      </c>
      <c r="D19" s="4">
        <f t="shared" si="1"/>
        <v>1.2759999999999991</v>
      </c>
      <c r="E19" s="4">
        <f t="shared" si="4"/>
        <v>1.292740804661249</v>
      </c>
      <c r="F19" s="2">
        <f t="shared" si="5"/>
        <v>331.86272031074998</v>
      </c>
      <c r="G19" s="2">
        <f t="shared" si="2"/>
        <v>0.75272031074996448</v>
      </c>
      <c r="H19" s="3">
        <f t="shared" si="3"/>
        <v>2.5209584688211866</v>
      </c>
      <c r="I19" s="3">
        <f t="shared" si="6"/>
        <v>6.4660422492316683E-3</v>
      </c>
      <c r="J19" s="3">
        <f t="shared" si="7"/>
        <v>1.6699596193867627E-3</v>
      </c>
    </row>
    <row r="20" spans="1:10">
      <c r="A20" s="1">
        <v>1976</v>
      </c>
      <c r="B20" s="2">
        <v>332.04</v>
      </c>
      <c r="C20" s="2">
        <f t="shared" si="0"/>
        <v>0.93000000000000682</v>
      </c>
      <c r="D20" s="4">
        <f t="shared" si="1"/>
        <v>1.1439999999999941</v>
      </c>
      <c r="E20" s="4">
        <f t="shared" si="4"/>
        <v>1.3121319167311676</v>
      </c>
      <c r="F20" s="2">
        <f t="shared" si="5"/>
        <v>333.15546111541124</v>
      </c>
      <c r="G20" s="2">
        <f t="shared" si="2"/>
        <v>1.1154611154112217</v>
      </c>
      <c r="H20" s="3">
        <f t="shared" si="3"/>
        <v>2.5226469366581825</v>
      </c>
      <c r="I20" s="3">
        <f t="shared" si="6"/>
        <v>6.4660422492316821E-3</v>
      </c>
      <c r="J20" s="3">
        <f t="shared" si="7"/>
        <v>1.6884678369959438E-3</v>
      </c>
    </row>
    <row r="21" spans="1:10">
      <c r="A21" s="1">
        <v>1977</v>
      </c>
      <c r="B21" s="2">
        <v>333.83</v>
      </c>
      <c r="C21" s="2">
        <f t="shared" si="0"/>
        <v>1.7899999999999636</v>
      </c>
      <c r="D21" s="4">
        <f t="shared" si="1"/>
        <v>1.3319999999999936</v>
      </c>
      <c r="E21" s="4">
        <f t="shared" si="4"/>
        <v>1.331813895482135</v>
      </c>
      <c r="F21" s="2">
        <f t="shared" si="5"/>
        <v>334.46759303214242</v>
      </c>
      <c r="G21" s="2">
        <f t="shared" si="2"/>
        <v>0.63759303214243346</v>
      </c>
      <c r="H21" s="3">
        <f t="shared" si="3"/>
        <v>2.5243540448269353</v>
      </c>
      <c r="I21" s="3">
        <f t="shared" si="6"/>
        <v>6.4660422492317099E-3</v>
      </c>
      <c r="J21" s="3">
        <f t="shared" si="7"/>
        <v>1.7071081687527467E-3</v>
      </c>
    </row>
    <row r="22" spans="1:10">
      <c r="A22" s="1">
        <v>1978</v>
      </c>
      <c r="B22" s="2">
        <v>335.4</v>
      </c>
      <c r="C22" s="2">
        <f t="shared" si="0"/>
        <v>1.5699999999999932</v>
      </c>
      <c r="D22" s="4">
        <f t="shared" si="1"/>
        <v>1.5279999999999974</v>
      </c>
      <c r="E22" s="4">
        <f t="shared" si="4"/>
        <v>1.3517911039143669</v>
      </c>
      <c r="F22" s="2">
        <f t="shared" si="5"/>
        <v>335.79940692762455</v>
      </c>
      <c r="G22" s="2">
        <f t="shared" si="2"/>
        <v>0.3994069276245682</v>
      </c>
      <c r="H22" s="3">
        <f t="shared" si="3"/>
        <v>2.5260799247731809</v>
      </c>
      <c r="I22" s="3">
        <f t="shared" si="6"/>
        <v>6.4660422492316683E-3</v>
      </c>
      <c r="J22" s="3">
        <f t="shared" si="7"/>
        <v>1.7258799462456231E-3</v>
      </c>
    </row>
    <row r="23" spans="1:10">
      <c r="A23" s="1">
        <v>1979</v>
      </c>
      <c r="B23" s="2">
        <v>336.84</v>
      </c>
      <c r="C23" s="2">
        <f t="shared" si="0"/>
        <v>1.4399999999999977</v>
      </c>
      <c r="D23" s="4">
        <f t="shared" si="1"/>
        <v>1.6139999999999985</v>
      </c>
      <c r="E23" s="4">
        <f t="shared" si="4"/>
        <v>1.3720679704730823</v>
      </c>
      <c r="F23" s="2">
        <f t="shared" si="5"/>
        <v>337.15119803153891</v>
      </c>
      <c r="G23" s="2">
        <f t="shared" si="2"/>
        <v>0.31119803153893599</v>
      </c>
      <c r="H23" s="3">
        <f t="shared" si="3"/>
        <v>2.5278247072354443</v>
      </c>
      <c r="I23" s="3">
        <f t="shared" si="6"/>
        <v>6.4660422492316683E-3</v>
      </c>
      <c r="J23" s="3">
        <f t="shared" si="7"/>
        <v>1.7447824622633945E-3</v>
      </c>
    </row>
    <row r="24" spans="1:10">
      <c r="A24" s="1">
        <v>1980</v>
      </c>
      <c r="B24" s="2">
        <v>338.75</v>
      </c>
      <c r="C24" s="2">
        <f t="shared" si="0"/>
        <v>1.910000000000025</v>
      </c>
      <c r="D24" s="4">
        <f t="shared" si="1"/>
        <v>1.5240000000000009</v>
      </c>
      <c r="E24" s="4">
        <f t="shared" si="4"/>
        <v>1.3926489900301784</v>
      </c>
      <c r="F24" s="2">
        <f t="shared" si="5"/>
        <v>338.52326600201201</v>
      </c>
      <c r="G24" s="2">
        <f t="shared" si="2"/>
        <v>-0.2267339979879921</v>
      </c>
      <c r="H24" s="3">
        <f t="shared" si="3"/>
        <v>2.5295885222059731</v>
      </c>
      <c r="I24" s="3">
        <f t="shared" si="6"/>
        <v>6.466042249231696E-3</v>
      </c>
      <c r="J24" s="3">
        <f t="shared" si="7"/>
        <v>1.7638149705287987E-3</v>
      </c>
    </row>
    <row r="25" spans="1:10">
      <c r="A25" s="1">
        <v>1981</v>
      </c>
      <c r="B25" s="2">
        <v>340.11</v>
      </c>
      <c r="C25" s="2">
        <f t="shared" si="0"/>
        <v>1.3600000000000136</v>
      </c>
      <c r="D25" s="4">
        <f t="shared" si="1"/>
        <v>1.5300000000000069</v>
      </c>
      <c r="E25" s="4">
        <f t="shared" si="4"/>
        <v>1.413538724880631</v>
      </c>
      <c r="F25" s="2">
        <f t="shared" si="5"/>
        <v>339.91591499204219</v>
      </c>
      <c r="G25" s="2">
        <f t="shared" si="2"/>
        <v>-0.19408500795782402</v>
      </c>
      <c r="H25" s="3">
        <f t="shared" si="3"/>
        <v>2.5313714988914287</v>
      </c>
      <c r="I25" s="3">
        <f t="shared" si="6"/>
        <v>6.4660422492317238E-3</v>
      </c>
      <c r="J25" s="3">
        <f t="shared" si="7"/>
        <v>1.7829766854555729E-3</v>
      </c>
    </row>
    <row r="26" spans="1:10">
      <c r="A26" s="1">
        <v>1982</v>
      </c>
      <c r="B26" s="2">
        <v>341.45</v>
      </c>
      <c r="C26" s="2">
        <f t="shared" si="0"/>
        <v>1.339999999999975</v>
      </c>
      <c r="D26" s="4">
        <f t="shared" si="1"/>
        <v>1.5620000000000005</v>
      </c>
      <c r="E26" s="4">
        <f t="shared" si="4"/>
        <v>1.4347418057538404</v>
      </c>
      <c r="F26" s="2">
        <f t="shared" si="5"/>
        <v>341.32945371692284</v>
      </c>
      <c r="G26" s="2">
        <f t="shared" si="2"/>
        <v>-0.12054628307714665</v>
      </c>
      <c r="H26" s="3">
        <f t="shared" si="3"/>
        <v>2.5331737656733497</v>
      </c>
      <c r="I26" s="3">
        <f t="shared" si="6"/>
        <v>6.4660422492316683E-3</v>
      </c>
      <c r="J26" s="3">
        <f t="shared" si="7"/>
        <v>1.8022667819210803E-3</v>
      </c>
    </row>
    <row r="27" spans="1:10">
      <c r="A27" s="1">
        <v>1983</v>
      </c>
      <c r="B27" s="2">
        <v>343.05</v>
      </c>
      <c r="C27" s="2">
        <f t="shared" si="0"/>
        <v>1.6000000000000227</v>
      </c>
      <c r="D27" s="4">
        <f t="shared" si="1"/>
        <v>1.4740000000000009</v>
      </c>
      <c r="E27" s="4">
        <f t="shared" si="4"/>
        <v>1.4562629328401477</v>
      </c>
      <c r="F27" s="2">
        <f t="shared" si="5"/>
        <v>342.76419552267669</v>
      </c>
      <c r="G27" s="2">
        <f t="shared" si="2"/>
        <v>-0.28580447732332459</v>
      </c>
      <c r="H27" s="3">
        <f t="shared" si="3"/>
        <v>2.5349954500684135</v>
      </c>
      <c r="I27" s="3">
        <f t="shared" si="6"/>
        <v>6.4660422492316683E-3</v>
      </c>
      <c r="J27" s="3">
        <f t="shared" si="7"/>
        <v>1.8216843950638051E-3</v>
      </c>
    </row>
    <row r="28" spans="1:10">
      <c r="A28" s="1">
        <v>1984</v>
      </c>
      <c r="B28" s="2">
        <v>344.65</v>
      </c>
      <c r="C28" s="2">
        <f t="shared" si="0"/>
        <v>1.5999999999999659</v>
      </c>
      <c r="D28" s="4">
        <f t="shared" si="1"/>
        <v>1.4620000000000004</v>
      </c>
      <c r="E28" s="4">
        <f t="shared" si="4"/>
        <v>1.4781068768327499</v>
      </c>
      <c r="F28" s="2">
        <f t="shared" si="5"/>
        <v>344.22045845551685</v>
      </c>
      <c r="G28" s="2">
        <f t="shared" si="2"/>
        <v>-0.4295415444831292</v>
      </c>
      <c r="H28" s="3">
        <f t="shared" si="3"/>
        <v>2.5368366786885139</v>
      </c>
      <c r="I28" s="3">
        <f t="shared" si="6"/>
        <v>6.466042249231696E-3</v>
      </c>
      <c r="J28" s="3">
        <f t="shared" si="7"/>
        <v>1.841228620100388E-3</v>
      </c>
    </row>
    <row r="29" spans="1:10">
      <c r="A29" s="1">
        <v>1985</v>
      </c>
      <c r="B29" s="2">
        <v>346.12</v>
      </c>
      <c r="C29" s="2">
        <f t="shared" si="0"/>
        <v>1.4700000000000273</v>
      </c>
      <c r="D29" s="4">
        <f t="shared" si="1"/>
        <v>1.5480000000000018</v>
      </c>
      <c r="E29" s="4">
        <f t="shared" si="4"/>
        <v>1.5002784799852409</v>
      </c>
      <c r="F29" s="2">
        <f t="shared" si="5"/>
        <v>345.69856533234957</v>
      </c>
      <c r="G29" s="2">
        <f t="shared" si="2"/>
        <v>-0.42143466765043058</v>
      </c>
      <c r="H29" s="3">
        <f t="shared" si="3"/>
        <v>2.5386975772006748</v>
      </c>
      <c r="I29" s="3">
        <f t="shared" si="6"/>
        <v>6.4660422492316405E-3</v>
      </c>
      <c r="J29" s="3">
        <f t="shared" si="7"/>
        <v>1.860898512160869E-3</v>
      </c>
    </row>
    <row r="30" spans="1:10">
      <c r="A30" s="1">
        <v>1986</v>
      </c>
      <c r="B30" s="2">
        <v>347.42</v>
      </c>
      <c r="C30" s="2">
        <f t="shared" si="0"/>
        <v>1.3000000000000114</v>
      </c>
      <c r="D30" s="4">
        <f t="shared" si="1"/>
        <v>1.7039999999999964</v>
      </c>
      <c r="E30" s="4">
        <f t="shared" si="4"/>
        <v>1.5227826571850194</v>
      </c>
      <c r="F30" s="2">
        <f t="shared" si="5"/>
        <v>347.19884381233481</v>
      </c>
      <c r="G30" s="2">
        <f t="shared" si="2"/>
        <v>-0.22115618766520129</v>
      </c>
      <c r="H30" s="3">
        <f t="shared" si="3"/>
        <v>2.5405782702868303</v>
      </c>
      <c r="I30" s="3">
        <f t="shared" si="6"/>
        <v>6.466042249231696E-3</v>
      </c>
      <c r="J30" s="3">
        <f t="shared" si="7"/>
        <v>1.8806930861554605E-3</v>
      </c>
    </row>
    <row r="31" spans="1:10">
      <c r="A31" s="1">
        <v>1987</v>
      </c>
      <c r="B31" s="2">
        <v>349.19</v>
      </c>
      <c r="C31" s="2">
        <f t="shared" si="0"/>
        <v>1.7699999999999818</v>
      </c>
      <c r="D31" s="4">
        <f t="shared" si="1"/>
        <v>1.6940000000000055</v>
      </c>
      <c r="E31" s="4">
        <f t="shared" si="4"/>
        <v>1.5456243970427945</v>
      </c>
      <c r="F31" s="2">
        <f t="shared" si="5"/>
        <v>348.72162646951983</v>
      </c>
      <c r="G31" s="2">
        <f t="shared" si="2"/>
        <v>-0.46837353048016439</v>
      </c>
      <c r="H31" s="3">
        <f t="shared" si="3"/>
        <v>2.5424788816034853</v>
      </c>
      <c r="I31" s="3">
        <f t="shared" si="6"/>
        <v>6.466042249231696E-3</v>
      </c>
      <c r="J31" s="3">
        <f t="shared" si="7"/>
        <v>1.9006113166550875E-3</v>
      </c>
    </row>
    <row r="32" spans="1:10">
      <c r="A32" s="1">
        <v>1988</v>
      </c>
      <c r="B32" s="2">
        <v>351.57</v>
      </c>
      <c r="C32" s="2">
        <f t="shared" si="0"/>
        <v>2.3799999999999955</v>
      </c>
      <c r="D32" s="4">
        <f t="shared" si="1"/>
        <v>1.6539999999999964</v>
      </c>
      <c r="E32" s="4">
        <f t="shared" si="4"/>
        <v>1.5688087629984362</v>
      </c>
      <c r="F32" s="2">
        <f t="shared" si="5"/>
        <v>350.26725086656262</v>
      </c>
      <c r="G32" s="2">
        <f t="shared" si="2"/>
        <v>-1.3027491334373735</v>
      </c>
      <c r="H32" s="3">
        <f t="shared" si="3"/>
        <v>2.5443995337412857</v>
      </c>
      <c r="I32" s="3">
        <f t="shared" si="6"/>
        <v>6.4660422492316405E-3</v>
      </c>
      <c r="J32" s="3">
        <f t="shared" si="7"/>
        <v>1.9206521378003494E-3</v>
      </c>
    </row>
    <row r="33" spans="1:10">
      <c r="A33" s="1">
        <v>1989</v>
      </c>
      <c r="B33" s="2">
        <v>353.12</v>
      </c>
      <c r="C33" s="2">
        <f t="shared" si="0"/>
        <v>1.5500000000000114</v>
      </c>
      <c r="D33" s="4">
        <f t="shared" si="1"/>
        <v>1.6379999999999995</v>
      </c>
      <c r="E33" s="4">
        <f t="shared" si="4"/>
        <v>1.5923408944434125</v>
      </c>
      <c r="F33" s="2">
        <f t="shared" si="5"/>
        <v>351.83605962956108</v>
      </c>
      <c r="G33" s="2">
        <f t="shared" si="2"/>
        <v>-1.2839403704389269</v>
      </c>
      <c r="H33" s="3">
        <f t="shared" si="3"/>
        <v>2.5463403481845162</v>
      </c>
      <c r="I33" s="3">
        <f t="shared" si="6"/>
        <v>6.4660422492316683E-3</v>
      </c>
      <c r="J33" s="3">
        <f t="shared" si="7"/>
        <v>1.9408144432304653E-3</v>
      </c>
    </row>
    <row r="34" spans="1:10">
      <c r="A34" s="1">
        <v>1990</v>
      </c>
      <c r="B34" s="2">
        <v>354.39</v>
      </c>
      <c r="C34" s="2">
        <f t="shared" si="0"/>
        <v>1.2699999999999818</v>
      </c>
      <c r="D34" s="4">
        <f t="shared" si="1"/>
        <v>1.4519999999999982</v>
      </c>
      <c r="E34" s="4">
        <f t="shared" si="4"/>
        <v>1.6162260078600637</v>
      </c>
      <c r="F34" s="2">
        <f t="shared" si="5"/>
        <v>353.42840052400447</v>
      </c>
      <c r="G34" s="2">
        <f t="shared" si="2"/>
        <v>-0.96159947599551288</v>
      </c>
      <c r="H34" s="3">
        <f t="shared" si="3"/>
        <v>2.5483014452705595</v>
      </c>
      <c r="I34" s="3">
        <f t="shared" si="6"/>
        <v>6.466042249231696E-3</v>
      </c>
      <c r="J34" s="3">
        <f t="shared" si="7"/>
        <v>1.9610970860433063E-3</v>
      </c>
    </row>
    <row r="35" spans="1:10">
      <c r="A35" s="1">
        <v>1991</v>
      </c>
      <c r="B35" s="2">
        <v>355.61</v>
      </c>
      <c r="C35" s="2">
        <f t="shared" si="0"/>
        <v>1.2200000000000273</v>
      </c>
      <c r="D35" s="4">
        <f t="shared" si="1"/>
        <v>1.1060000000000059</v>
      </c>
      <c r="E35" s="4">
        <f t="shared" si="4"/>
        <v>1.6404693979779645</v>
      </c>
      <c r="F35" s="2">
        <f t="shared" si="5"/>
        <v>355.04462653186454</v>
      </c>
      <c r="G35" s="2">
        <f t="shared" si="2"/>
        <v>-0.56537346813547629</v>
      </c>
      <c r="H35" s="3">
        <f t="shared" si="3"/>
        <v>2.550282944149334</v>
      </c>
      <c r="I35" s="3">
        <f t="shared" si="6"/>
        <v>6.4660422492317238E-3</v>
      </c>
      <c r="J35" s="3">
        <f t="shared" si="7"/>
        <v>1.9814988787745236E-3</v>
      </c>
    </row>
    <row r="36" spans="1:10">
      <c r="A36" s="1">
        <v>1992</v>
      </c>
      <c r="B36" s="2">
        <v>356.45</v>
      </c>
      <c r="C36" s="2">
        <f t="shared" si="0"/>
        <v>0.83999999999997499</v>
      </c>
      <c r="D36" s="4">
        <f t="shared" si="1"/>
        <v>1.1419999999999959</v>
      </c>
      <c r="E36" s="4">
        <f t="shared" si="4"/>
        <v>1.6650764389476338</v>
      </c>
      <c r="F36" s="2">
        <f t="shared" si="5"/>
        <v>356.68509592984248</v>
      </c>
      <c r="G36" s="2">
        <f t="shared" si="2"/>
        <v>0.23509592984248684</v>
      </c>
      <c r="H36" s="3">
        <f t="shared" si="3"/>
        <v>2.5522849627427351</v>
      </c>
      <c r="I36" s="3">
        <f t="shared" si="6"/>
        <v>6.4660422492316683E-3</v>
      </c>
      <c r="J36" s="3">
        <f t="shared" si="7"/>
        <v>2.0020185934011003E-3</v>
      </c>
    </row>
    <row r="37" spans="1:10">
      <c r="A37" s="1">
        <v>1993</v>
      </c>
      <c r="B37" s="2">
        <v>357.1</v>
      </c>
      <c r="C37" s="2">
        <f t="shared" si="0"/>
        <v>0.65000000000003411</v>
      </c>
      <c r="D37" s="4">
        <f t="shared" si="1"/>
        <v>1.2860000000000014</v>
      </c>
      <c r="E37" s="4">
        <f t="shared" si="4"/>
        <v>1.6900525855318482</v>
      </c>
      <c r="F37" s="2">
        <f t="shared" si="5"/>
        <v>358.35017236879008</v>
      </c>
      <c r="G37" s="2">
        <f t="shared" si="2"/>
        <v>1.2501723687900608</v>
      </c>
      <c r="H37" s="3">
        <f t="shared" si="3"/>
        <v>2.554307617704112</v>
      </c>
      <c r="I37" s="3">
        <f t="shared" si="6"/>
        <v>6.466042249231696E-3</v>
      </c>
      <c r="J37" s="3">
        <f t="shared" si="7"/>
        <v>2.0226549613768796E-3</v>
      </c>
    </row>
    <row r="38" spans="1:10">
      <c r="A38" s="1">
        <v>1994</v>
      </c>
      <c r="B38" s="2">
        <v>358.83</v>
      </c>
      <c r="C38" s="2">
        <f t="shared" si="0"/>
        <v>1.7299999999999613</v>
      </c>
      <c r="D38" s="4">
        <f t="shared" si="1"/>
        <v>1.4</v>
      </c>
      <c r="E38" s="4">
        <f t="shared" si="4"/>
        <v>1.7154033743148258</v>
      </c>
      <c r="F38" s="2">
        <f t="shared" si="5"/>
        <v>360.04022495432196</v>
      </c>
      <c r="G38" s="2">
        <f t="shared" si="2"/>
        <v>1.2102249543219727</v>
      </c>
      <c r="H38" s="3">
        <f t="shared" si="3"/>
        <v>2.5563510243778014</v>
      </c>
      <c r="I38" s="3">
        <f t="shared" si="6"/>
        <v>6.466042249231696E-3</v>
      </c>
      <c r="J38" s="3">
        <f t="shared" si="7"/>
        <v>2.0434066736894074E-3</v>
      </c>
    </row>
    <row r="39" spans="1:10">
      <c r="A39" s="1">
        <v>1995</v>
      </c>
      <c r="B39" s="2">
        <v>360.82</v>
      </c>
      <c r="C39" s="2">
        <f t="shared" si="0"/>
        <v>1.9900000000000091</v>
      </c>
      <c r="D39" s="4">
        <f t="shared" si="1"/>
        <v>1.456000000000006</v>
      </c>
      <c r="E39" s="4">
        <f t="shared" si="4"/>
        <v>1.741134424929548</v>
      </c>
      <c r="F39" s="2">
        <f t="shared" si="5"/>
        <v>361.75562832863676</v>
      </c>
      <c r="G39" s="2">
        <f t="shared" si="2"/>
        <v>0.93562832863676704</v>
      </c>
      <c r="H39" s="3">
        <f t="shared" si="3"/>
        <v>2.5584152967587435</v>
      </c>
      <c r="I39" s="3">
        <f t="shared" si="6"/>
        <v>6.4660422492316405E-3</v>
      </c>
      <c r="J39" s="3">
        <f t="shared" si="7"/>
        <v>2.0642723809420893E-3</v>
      </c>
    </row>
    <row r="40" spans="1:10">
      <c r="A40" s="1">
        <v>1996</v>
      </c>
      <c r="B40" s="2">
        <v>362.61</v>
      </c>
      <c r="C40" s="2">
        <f t="shared" si="0"/>
        <v>1.7900000000000205</v>
      </c>
      <c r="D40" s="4">
        <f t="shared" si="1"/>
        <v>1.9199999999999933</v>
      </c>
      <c r="E40" s="4">
        <f t="shared" si="4"/>
        <v>1.767251441303491</v>
      </c>
      <c r="F40" s="2">
        <f t="shared" si="5"/>
        <v>363.49676275356632</v>
      </c>
      <c r="G40" s="2">
        <f t="shared" si="2"/>
        <v>0.88676275356630185</v>
      </c>
      <c r="H40" s="3">
        <f t="shared" si="3"/>
        <v>2.5605005474522144</v>
      </c>
      <c r="I40" s="3">
        <f t="shared" si="6"/>
        <v>6.466042249231696E-3</v>
      </c>
      <c r="J40" s="3">
        <f t="shared" si="7"/>
        <v>2.0852506934709858E-3</v>
      </c>
    </row>
    <row r="41" spans="1:10">
      <c r="A41" s="1">
        <v>1997</v>
      </c>
      <c r="B41" s="2">
        <v>363.73</v>
      </c>
      <c r="C41" s="2">
        <f t="shared" si="0"/>
        <v>1.1200000000000045</v>
      </c>
      <c r="D41" s="4">
        <f t="shared" si="1"/>
        <v>1.9100000000000024</v>
      </c>
      <c r="E41" s="4">
        <f t="shared" si="4"/>
        <v>1.7937602129230432</v>
      </c>
      <c r="F41" s="2">
        <f t="shared" si="5"/>
        <v>365.26401419486979</v>
      </c>
      <c r="G41" s="2">
        <f t="shared" si="2"/>
        <v>1.5340141948697692</v>
      </c>
      <c r="H41" s="3">
        <f t="shared" si="3"/>
        <v>2.5626068876336898</v>
      </c>
      <c r="I41" s="3">
        <f t="shared" si="6"/>
        <v>6.466042249231696E-3</v>
      </c>
      <c r="J41" s="3">
        <f t="shared" si="7"/>
        <v>2.1063401814753746E-3</v>
      </c>
    </row>
    <row r="42" spans="1:10">
      <c r="A42" s="1">
        <v>1998</v>
      </c>
      <c r="B42" s="2">
        <v>366.7</v>
      </c>
      <c r="C42" s="2">
        <f t="shared" si="0"/>
        <v>2.9699999999999704</v>
      </c>
      <c r="D42" s="4">
        <f t="shared" si="1"/>
        <v>1.7460000000000035</v>
      </c>
      <c r="E42" s="4">
        <f t="shared" si="4"/>
        <v>1.8206666161168887</v>
      </c>
      <c r="F42" s="2">
        <f t="shared" si="5"/>
        <v>367.05777440779281</v>
      </c>
      <c r="G42" s="2">
        <f t="shared" si="2"/>
        <v>0.35777440779281733</v>
      </c>
      <c r="H42" s="3">
        <f t="shared" si="3"/>
        <v>2.5647344270088812</v>
      </c>
      <c r="I42" s="3">
        <f t="shared" si="6"/>
        <v>6.466042249231696E-3</v>
      </c>
      <c r="J42" s="3">
        <f t="shared" si="7"/>
        <v>2.1275393751913896E-3</v>
      </c>
    </row>
    <row r="43" spans="1:10">
      <c r="A43" s="1">
        <v>1999</v>
      </c>
      <c r="B43" s="2">
        <v>368.38</v>
      </c>
      <c r="C43" s="2">
        <f t="shared" si="0"/>
        <v>1.6800000000000068</v>
      </c>
      <c r="D43" s="4">
        <f t="shared" si="1"/>
        <v>1.7059999999999946</v>
      </c>
      <c r="E43" s="4">
        <f t="shared" si="4"/>
        <v>1.8479766153586419</v>
      </c>
      <c r="F43" s="2">
        <f t="shared" si="5"/>
        <v>368.87844102390972</v>
      </c>
      <c r="G43" s="2">
        <f t="shared" si="2"/>
        <v>0.49844102390972012</v>
      </c>
      <c r="H43" s="3">
        <f t="shared" si="3"/>
        <v>2.566883273773962</v>
      </c>
      <c r="I43" s="3">
        <f t="shared" si="6"/>
        <v>6.4660422492316405E-3</v>
      </c>
      <c r="J43" s="3">
        <f t="shared" si="7"/>
        <v>2.1488467650807586E-3</v>
      </c>
    </row>
    <row r="44" spans="1:10">
      <c r="A44" s="1">
        <v>2000</v>
      </c>
      <c r="B44" s="2">
        <v>369.55</v>
      </c>
      <c r="C44" s="2">
        <f t="shared" si="0"/>
        <v>1.1700000000000159</v>
      </c>
      <c r="D44" s="4">
        <f t="shared" si="1"/>
        <v>1.9099999999999908</v>
      </c>
      <c r="E44" s="4">
        <f t="shared" si="4"/>
        <v>1.8756962645890214</v>
      </c>
      <c r="F44" s="2">
        <f t="shared" si="5"/>
        <v>370.72641763926833</v>
      </c>
      <c r="G44" s="2">
        <f t="shared" si="2"/>
        <v>1.1764176392683225</v>
      </c>
      <c r="H44" s="3">
        <f t="shared" si="3"/>
        <v>2.569053534576017</v>
      </c>
      <c r="I44" s="3">
        <f t="shared" si="6"/>
        <v>6.466042249231696E-3</v>
      </c>
      <c r="J44" s="3">
        <f t="shared" si="7"/>
        <v>2.1702608020550684E-3</v>
      </c>
    </row>
    <row r="45" spans="1:10">
      <c r="A45" s="1">
        <v>2001</v>
      </c>
      <c r="B45" s="2">
        <v>371.14</v>
      </c>
      <c r="C45" s="2">
        <f t="shared" si="0"/>
        <v>1.589999999999975</v>
      </c>
      <c r="D45" s="4">
        <f t="shared" si="1"/>
        <v>1.8200000000000045</v>
      </c>
      <c r="E45" s="4">
        <f t="shared" si="4"/>
        <v>1.9038317085578564</v>
      </c>
      <c r="F45" s="2">
        <f t="shared" si="5"/>
        <v>372.60211390385734</v>
      </c>
      <c r="G45" s="2">
        <f t="shared" si="2"/>
        <v>1.4621139038573574</v>
      </c>
      <c r="H45" s="3">
        <f t="shared" si="3"/>
        <v>2.5712453144737406</v>
      </c>
      <c r="I45" s="3">
        <f t="shared" si="6"/>
        <v>6.466042249231696E-3</v>
      </c>
      <c r="J45" s="3">
        <f t="shared" si="7"/>
        <v>2.191779897723567E-3</v>
      </c>
    </row>
    <row r="46" spans="1:10">
      <c r="A46" s="1">
        <v>2002</v>
      </c>
      <c r="B46" s="2">
        <v>373.28</v>
      </c>
      <c r="C46" s="2">
        <f t="shared" si="0"/>
        <v>2.1399999999999864</v>
      </c>
      <c r="D46" s="4">
        <f t="shared" si="1"/>
        <v>1.8279999999999972</v>
      </c>
      <c r="E46" s="4">
        <f t="shared" si="4"/>
        <v>1.9323891841862242</v>
      </c>
      <c r="F46" s="2">
        <f t="shared" si="5"/>
        <v>374.50594561241519</v>
      </c>
      <c r="G46" s="2">
        <f t="shared" si="2"/>
        <v>1.2259456124152166</v>
      </c>
      <c r="H46" s="3">
        <f t="shared" si="3"/>
        <v>2.5734587168984131</v>
      </c>
      <c r="I46" s="3">
        <f t="shared" si="6"/>
        <v>6.466042249231696E-3</v>
      </c>
      <c r="J46" s="3">
        <f t="shared" si="7"/>
        <v>2.2134024246724948E-3</v>
      </c>
    </row>
    <row r="47" spans="1:10">
      <c r="A47" s="1">
        <v>2003</v>
      </c>
      <c r="B47" s="2">
        <v>375.8</v>
      </c>
      <c r="C47" s="2">
        <f t="shared" si="0"/>
        <v>2.5200000000000387</v>
      </c>
      <c r="D47" s="4">
        <f t="shared" si="1"/>
        <v>2.0499999999999998</v>
      </c>
      <c r="E47" s="4">
        <f t="shared" si="4"/>
        <v>1.9613750219490174</v>
      </c>
      <c r="F47" s="2">
        <f t="shared" si="5"/>
        <v>376.4383347966014</v>
      </c>
      <c r="G47" s="2">
        <f t="shared" si="2"/>
        <v>0.63833479660138437</v>
      </c>
      <c r="H47" s="3">
        <f t="shared" si="3"/>
        <v>2.5756938436151851</v>
      </c>
      <c r="I47" s="3">
        <f t="shared" si="6"/>
        <v>6.466042249231696E-3</v>
      </c>
      <c r="J47" s="3">
        <f t="shared" si="7"/>
        <v>2.2351267167719513E-3</v>
      </c>
    </row>
    <row r="48" spans="1:10">
      <c r="A48" s="1">
        <v>2004</v>
      </c>
      <c r="B48" s="2">
        <v>377.52</v>
      </c>
      <c r="C48" s="2">
        <f t="shared" si="0"/>
        <v>1.7199999999999704</v>
      </c>
      <c r="D48" s="4">
        <f t="shared" si="1"/>
        <v>2.1519999999999984</v>
      </c>
      <c r="E48" s="4">
        <f t="shared" si="4"/>
        <v>1.9907956472782524</v>
      </c>
      <c r="F48" s="2">
        <f t="shared" si="5"/>
        <v>378.39970981855043</v>
      </c>
      <c r="G48" s="2">
        <f t="shared" si="2"/>
        <v>0.87970981855045238</v>
      </c>
      <c r="H48" s="3">
        <f t="shared" si="3"/>
        <v>2.5779507946846953</v>
      </c>
      <c r="I48" s="3">
        <f t="shared" si="6"/>
        <v>6.4660422492316405E-3</v>
      </c>
      <c r="J48" s="3">
        <f t="shared" si="7"/>
        <v>2.2569510695102935E-3</v>
      </c>
    </row>
    <row r="49" spans="1:10">
      <c r="A49" s="1">
        <v>2005</v>
      </c>
      <c r="B49" s="2">
        <v>379.8</v>
      </c>
      <c r="C49" s="2">
        <f t="shared" si="0"/>
        <v>2.2800000000000296</v>
      </c>
      <c r="D49" s="4">
        <f t="shared" si="1"/>
        <v>2.1020000000000096</v>
      </c>
      <c r="E49" s="4">
        <f t="shared" si="4"/>
        <v>2.0206575819874262</v>
      </c>
      <c r="F49" s="2">
        <f t="shared" si="5"/>
        <v>380.39050546582871</v>
      </c>
      <c r="G49" s="2">
        <f t="shared" si="2"/>
        <v>0.59050546582869856</v>
      </c>
      <c r="H49" s="3">
        <f t="shared" si="3"/>
        <v>2.5802296684250541</v>
      </c>
      <c r="I49" s="3">
        <f t="shared" si="6"/>
        <v>6.4660422492317515E-3</v>
      </c>
      <c r="J49" s="3">
        <f t="shared" si="7"/>
        <v>2.2788737403587334E-3</v>
      </c>
    </row>
    <row r="50" spans="1:10">
      <c r="A50" s="1">
        <v>2006</v>
      </c>
      <c r="B50" s="2">
        <v>381.9</v>
      </c>
      <c r="C50" s="2">
        <f t="shared" si="0"/>
        <v>2.0999999999999659</v>
      </c>
      <c r="D50" s="4">
        <f t="shared" si="1"/>
        <v>1.9600000000000022</v>
      </c>
      <c r="E50" s="4">
        <f t="shared" si="4"/>
        <v>2.0509674457172373</v>
      </c>
      <c r="F50" s="2">
        <f t="shared" si="5"/>
        <v>382.41116304781616</v>
      </c>
      <c r="G50" s="2">
        <f t="shared" si="2"/>
        <v>0.51116304781618283</v>
      </c>
      <c r="H50" s="3">
        <f t="shared" si="3"/>
        <v>2.5825305613742162</v>
      </c>
      <c r="I50" s="3">
        <f t="shared" si="6"/>
        <v>6.4660422492316405E-3</v>
      </c>
      <c r="J50" s="3">
        <f t="shared" si="7"/>
        <v>2.3008929491621366E-3</v>
      </c>
    </row>
    <row r="51" spans="1:10">
      <c r="A51" s="1">
        <v>2007</v>
      </c>
      <c r="B51" s="2">
        <v>383.79</v>
      </c>
      <c r="C51" s="2">
        <f t="shared" si="0"/>
        <v>1.8900000000000432</v>
      </c>
      <c r="D51" s="4">
        <f t="shared" si="1"/>
        <v>1.9820000000000051</v>
      </c>
      <c r="E51" s="4">
        <f t="shared" si="4"/>
        <v>2.0817319574029955</v>
      </c>
      <c r="F51" s="2">
        <f t="shared" si="5"/>
        <v>384.46213049353338</v>
      </c>
      <c r="G51" s="2">
        <f t="shared" si="2"/>
        <v>0.67213049353335919</v>
      </c>
      <c r="H51" s="3">
        <f t="shared" si="3"/>
        <v>2.5848535682527816</v>
      </c>
      <c r="I51" s="3">
        <f t="shared" si="6"/>
        <v>6.4660422492316405E-3</v>
      </c>
      <c r="J51" s="3">
        <f t="shared" si="7"/>
        <v>2.3230068785653479E-3</v>
      </c>
    </row>
    <row r="52" spans="1:10">
      <c r="A52" s="1">
        <v>2008</v>
      </c>
      <c r="B52" s="2">
        <v>385.6</v>
      </c>
      <c r="C52" s="2">
        <f t="shared" si="0"/>
        <v>1.8100000000000023</v>
      </c>
      <c r="D52" s="4">
        <f t="shared" si="1"/>
        <v>2.0199999999999934</v>
      </c>
      <c r="E52" s="4">
        <f t="shared" si="4"/>
        <v>2.1129579367640403</v>
      </c>
      <c r="F52" s="2">
        <f t="shared" si="5"/>
        <v>386.54386245093639</v>
      </c>
      <c r="G52" s="2">
        <f t="shared" si="2"/>
        <v>0.94386245093636489</v>
      </c>
      <c r="H52" s="3">
        <f t="shared" si="3"/>
        <v>2.5871987819272375</v>
      </c>
      <c r="I52" s="3">
        <f t="shared" si="6"/>
        <v>6.466042249231696E-3</v>
      </c>
      <c r="J52" s="3">
        <f t="shared" si="7"/>
        <v>2.3452136744559482E-3</v>
      </c>
    </row>
    <row r="53" spans="1:10">
      <c r="A53" s="1">
        <v>2009</v>
      </c>
      <c r="B53" s="2">
        <v>387.43</v>
      </c>
      <c r="C53" s="2">
        <f t="shared" si="0"/>
        <v>1.8299999999999841</v>
      </c>
      <c r="D53" s="4">
        <f t="shared" si="1"/>
        <v>1.95</v>
      </c>
      <c r="E53" s="4">
        <f t="shared" si="4"/>
        <v>2.1446523058155007</v>
      </c>
      <c r="F53" s="2">
        <f t="shared" si="5"/>
        <v>388.65682038770041</v>
      </c>
      <c r="G53" s="2">
        <f t="shared" si="2"/>
        <v>1.2268203877003998</v>
      </c>
      <c r="H53" s="3">
        <f t="shared" si="3"/>
        <v>2.589566293373688</v>
      </c>
      <c r="I53" s="3">
        <f t="shared" si="6"/>
        <v>6.466042249231696E-3</v>
      </c>
      <c r="J53" s="3">
        <f t="shared" si="7"/>
        <v>2.367511446450532E-3</v>
      </c>
    </row>
    <row r="54" spans="1:10">
      <c r="A54" s="1">
        <v>2010</v>
      </c>
      <c r="B54" s="2">
        <v>389.9</v>
      </c>
      <c r="C54" s="2">
        <f t="shared" si="0"/>
        <v>2.4699999999999704</v>
      </c>
      <c r="D54" s="4">
        <f t="shared" si="1"/>
        <v>2.0120000000000005</v>
      </c>
      <c r="E54" s="4">
        <f t="shared" si="4"/>
        <v>2.1768220904027329</v>
      </c>
      <c r="F54" s="2">
        <f t="shared" si="5"/>
        <v>390.8014726935159</v>
      </c>
      <c r="G54" s="2">
        <f t="shared" si="2"/>
        <v>0.9014726935159274</v>
      </c>
      <c r="H54" s="3">
        <f t="shared" si="3"/>
        <v>2.5919561916420846</v>
      </c>
      <c r="I54" s="3">
        <f t="shared" si="6"/>
        <v>6.4660422492316405E-3</v>
      </c>
      <c r="J54" s="3">
        <f t="shared" si="7"/>
        <v>2.3898982683965286E-3</v>
      </c>
    </row>
    <row r="55" spans="1:10">
      <c r="A55" s="1">
        <v>2011</v>
      </c>
      <c r="B55" s="2">
        <v>391.65</v>
      </c>
      <c r="C55" s="2">
        <f t="shared" si="0"/>
        <v>1.75</v>
      </c>
      <c r="D55" s="4">
        <f t="shared" si="1"/>
        <v>2.1839999999999917</v>
      </c>
      <c r="E55" s="4">
        <f t="shared" si="4"/>
        <v>2.2094744217587738</v>
      </c>
      <c r="F55" s="2">
        <f t="shared" si="5"/>
        <v>392.97829478391861</v>
      </c>
      <c r="G55" s="2">
        <f t="shared" si="2"/>
        <v>1.3282947839186363</v>
      </c>
      <c r="H55" s="3">
        <f t="shared" si="3"/>
        <v>2.594368563820995</v>
      </c>
      <c r="I55" s="3">
        <f t="shared" si="6"/>
        <v>6.4660422492317515E-3</v>
      </c>
      <c r="J55" s="3">
        <f t="shared" si="7"/>
        <v>2.412372178910438E-3</v>
      </c>
    </row>
    <row r="56" spans="1:10">
      <c r="A56" s="1">
        <v>2012</v>
      </c>
      <c r="B56" s="2">
        <v>393.85</v>
      </c>
      <c r="C56" s="2">
        <f t="shared" si="0"/>
        <v>2.2000000000000455</v>
      </c>
      <c r="D56" s="4">
        <f t="shared" si="1"/>
        <v>2.243999999999994</v>
      </c>
      <c r="E56" s="4">
        <f t="shared" si="4"/>
        <v>2.242616538085155</v>
      </c>
      <c r="F56" s="2">
        <f t="shared" si="5"/>
        <v>395.1877692056774</v>
      </c>
      <c r="G56" s="2">
        <f t="shared" si="2"/>
        <v>1.3377692056773753</v>
      </c>
      <c r="H56" s="3">
        <f t="shared" si="3"/>
        <v>2.5968034950029373</v>
      </c>
      <c r="I56" s="3">
        <f t="shared" si="6"/>
        <v>6.4660422492316405E-3</v>
      </c>
      <c r="J56" s="3">
        <f t="shared" si="7"/>
        <v>2.4349311819422681E-3</v>
      </c>
    </row>
    <row r="57" spans="1:10">
      <c r="A57" s="1">
        <v>2013</v>
      </c>
      <c r="B57" s="2">
        <v>396.52</v>
      </c>
      <c r="C57" s="2">
        <f t="shared" si="0"/>
        <v>2.6699999999999591</v>
      </c>
      <c r="D57" s="4">
        <f t="shared" si="1"/>
        <v>2.1860000000000013</v>
      </c>
      <c r="E57" s="4">
        <f t="shared" si="4"/>
        <v>2.2762557861564323</v>
      </c>
      <c r="F57" s="2">
        <f t="shared" si="5"/>
        <v>397.43038574376254</v>
      </c>
      <c r="G57" s="2">
        <f t="shared" si="2"/>
        <v>0.91038574376256065</v>
      </c>
      <c r="H57" s="3">
        <f t="shared" si="3"/>
        <v>2.5992610682503048</v>
      </c>
      <c r="I57" s="3">
        <f t="shared" si="6"/>
        <v>6.466042249231696E-3</v>
      </c>
      <c r="J57" s="3">
        <f t="shared" si="7"/>
        <v>2.457573247367506E-3</v>
      </c>
    </row>
    <row r="58" spans="1:10">
      <c r="A58" s="1">
        <v>2014</v>
      </c>
      <c r="B58" s="2">
        <v>398.65</v>
      </c>
      <c r="C58" s="2">
        <f t="shared" si="0"/>
        <v>2.1299999999999955</v>
      </c>
      <c r="D58" s="4">
        <f t="shared" si="1"/>
        <v>2.5120000000000005</v>
      </c>
      <c r="E58" s="4">
        <f t="shared" si="4"/>
        <v>2.3103996229487787</v>
      </c>
      <c r="F58" s="2">
        <f t="shared" si="5"/>
        <v>399.70664152991895</v>
      </c>
      <c r="G58" s="2">
        <f t="shared" si="2"/>
        <v>1.0566415299189771</v>
      </c>
      <c r="H58" s="3">
        <f t="shared" si="3"/>
        <v>2.6017413645619101</v>
      </c>
      <c r="I58" s="3">
        <f t="shared" si="6"/>
        <v>6.466042249231696E-3</v>
      </c>
      <c r="J58" s="3">
        <f t="shared" si="7"/>
        <v>2.4802963116052901E-3</v>
      </c>
    </row>
    <row r="59" spans="1:10">
      <c r="A59" s="1">
        <v>2015</v>
      </c>
      <c r="B59" s="2">
        <v>400.83</v>
      </c>
      <c r="C59" s="2">
        <f t="shared" si="0"/>
        <v>2.1800000000000068</v>
      </c>
      <c r="D59" s="4">
        <f t="shared" si="1"/>
        <v>2.5679999999999952</v>
      </c>
      <c r="E59" s="4">
        <f t="shared" si="4"/>
        <v>2.3450556172930099</v>
      </c>
      <c r="F59" s="2">
        <f t="shared" si="5"/>
        <v>402.01704115286771</v>
      </c>
      <c r="G59" s="2">
        <f t="shared" si="2"/>
        <v>1.1870411528677209</v>
      </c>
      <c r="H59" s="3">
        <f t="shared" si="3"/>
        <v>2.6042444628401791</v>
      </c>
      <c r="I59" s="3">
        <f t="shared" si="6"/>
        <v>6.4660422492316405E-3</v>
      </c>
      <c r="J59" s="3">
        <f t="shared" si="7"/>
        <v>2.5030982782690003E-3</v>
      </c>
    </row>
    <row r="60" spans="1:10">
      <c r="A60" s="1">
        <v>2016</v>
      </c>
      <c r="B60" s="2">
        <v>404.21</v>
      </c>
      <c r="C60" s="2">
        <f t="shared" si="0"/>
        <v>3.3799999999999955</v>
      </c>
      <c r="D60" s="2"/>
      <c r="E60" s="4">
        <f t="shared" si="4"/>
        <v>2.380231451552405</v>
      </c>
      <c r="F60" s="2">
        <f t="shared" si="5"/>
        <v>404.36209677016069</v>
      </c>
      <c r="G60" s="2">
        <f t="shared" si="2"/>
        <v>0.15209677016071055</v>
      </c>
      <c r="H60" s="3">
        <f t="shared" si="3"/>
        <v>2.6067704398590177</v>
      </c>
      <c r="I60" s="3">
        <f t="shared" si="6"/>
        <v>6.466042249231696E-3</v>
      </c>
      <c r="J60" s="3">
        <f t="shared" si="7"/>
        <v>2.5259770188386099E-3</v>
      </c>
    </row>
    <row r="61" spans="1:10">
      <c r="A61" s="1">
        <v>2017</v>
      </c>
      <c r="B61" s="2">
        <v>406.69</v>
      </c>
      <c r="C61" s="2">
        <f t="shared" si="0"/>
        <v>2.4800000000000182</v>
      </c>
      <c r="D61" s="2"/>
      <c r="E61" s="4">
        <f t="shared" si="4"/>
        <v>2.415934923325691</v>
      </c>
      <c r="F61" s="2">
        <f t="shared" si="5"/>
        <v>406.74232822171308</v>
      </c>
      <c r="G61" s="2">
        <f t="shared" si="2"/>
        <v>5.2328221713082712E-2</v>
      </c>
      <c r="H61" s="3">
        <f t="shared" si="3"/>
        <v>2.6093193702323809</v>
      </c>
      <c r="I61" s="3">
        <f t="shared" si="6"/>
        <v>6.4660422492317515E-3</v>
      </c>
      <c r="J61" s="3">
        <f t="shared" si="7"/>
        <v>2.548930373363234E-3</v>
      </c>
    </row>
    <row r="62" spans="1:10">
      <c r="F62" s="7" t="s">
        <v>18</v>
      </c>
      <c r="G62" s="2">
        <f>AVERAGE(G14:G61)</f>
        <v>0.44099047922098461</v>
      </c>
    </row>
    <row r="64" spans="1:10">
      <c r="A64" s="5" t="s">
        <v>9</v>
      </c>
    </row>
    <row r="65" spans="1:10">
      <c r="A65" s="9" t="s">
        <v>13</v>
      </c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1" t="s">
        <v>19</v>
      </c>
      <c r="B66" s="9"/>
      <c r="C66" s="9"/>
      <c r="D66" s="9"/>
      <c r="E66" s="9"/>
      <c r="F66" s="9"/>
      <c r="G66" s="9"/>
      <c r="H66" s="9"/>
      <c r="I66" s="9"/>
      <c r="J66" s="9"/>
    </row>
    <row r="67" spans="1:10">
      <c r="A67" s="8" t="s">
        <v>11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 t="s">
        <v>12</v>
      </c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 t="s">
        <v>15</v>
      </c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11" t="s">
        <v>14</v>
      </c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 t="s">
        <v>16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 t="s">
        <v>17</v>
      </c>
      <c r="B72" s="8"/>
      <c r="C72" s="8"/>
      <c r="D72" s="8"/>
      <c r="E72" s="8"/>
      <c r="F72" s="8"/>
      <c r="G72" s="8"/>
      <c r="H72" s="8"/>
      <c r="I72" s="8"/>
      <c r="J72" s="8"/>
    </row>
  </sheetData>
  <mergeCells count="8">
    <mergeCell ref="A72:J72"/>
    <mergeCell ref="A67:J67"/>
    <mergeCell ref="A68:J68"/>
    <mergeCell ref="A65:J65"/>
    <mergeCell ref="A66:J66"/>
    <mergeCell ref="A69:J69"/>
    <mergeCell ref="A70:J70"/>
    <mergeCell ref="A71:J71"/>
  </mergeCells>
  <phoneticPr fontId="1" type="noConversion"/>
  <hyperlinks>
    <hyperlink ref="A66" r:id="rId1" location="comment-2250376"/>
    <hyperlink ref="A70" r:id="rId2"/>
  </hyperlinks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2018-01-05T03:55:32Z</dcterms:created>
  <dcterms:modified xsi:type="dcterms:W3CDTF">2018-05-31T07:34:10Z</dcterms:modified>
</cp:coreProperties>
</file>